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jkj\Desktop\"/>
    </mc:Choice>
  </mc:AlternateContent>
  <bookViews>
    <workbookView xWindow="0" yWindow="0" windowWidth="28800" windowHeight="12300" activeTab="1"/>
  </bookViews>
  <sheets>
    <sheet name="收入表" sheetId="1" r:id="rId1"/>
    <sheet name="支出表" sheetId="2" r:id="rId2"/>
    <sheet name="基金预算收支表" sheetId="3" r:id="rId3"/>
  </sheets>
  <definedNames>
    <definedName name="_xlnm.Print_Titles" localSheetId="1">支出表!$1:$4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H16" i="3"/>
  <c r="G16" i="3" l="1"/>
  <c r="E16" i="3"/>
  <c r="G15" i="3"/>
  <c r="E15" i="3"/>
  <c r="E14" i="3"/>
  <c r="G13" i="3"/>
  <c r="H13" i="3" s="1"/>
  <c r="E13" i="3"/>
  <c r="G12" i="3"/>
  <c r="E12" i="3"/>
  <c r="G11" i="3"/>
  <c r="H11" i="3" s="1"/>
  <c r="F11" i="3"/>
  <c r="D11" i="3"/>
  <c r="E11" i="3" s="1"/>
  <c r="C11" i="3"/>
  <c r="B11" i="3"/>
  <c r="G10" i="3"/>
  <c r="G9" i="3"/>
  <c r="E9" i="3"/>
  <c r="G8" i="3"/>
  <c r="H8" i="3" s="1"/>
  <c r="E8" i="3"/>
  <c r="H7" i="3"/>
  <c r="G7" i="3"/>
  <c r="E7" i="3"/>
  <c r="G6" i="3"/>
  <c r="H6" i="3" s="1"/>
  <c r="E6" i="3"/>
  <c r="F5" i="3"/>
  <c r="G5" i="3" s="1"/>
  <c r="H5" i="3" s="1"/>
  <c r="D5" i="3"/>
  <c r="E5" i="3" s="1"/>
  <c r="C5" i="3"/>
  <c r="B5" i="3"/>
  <c r="G25" i="2"/>
  <c r="H25" i="2" s="1"/>
  <c r="E25" i="2"/>
  <c r="H24" i="2"/>
  <c r="G24" i="2"/>
  <c r="E24" i="2"/>
  <c r="G23" i="2"/>
  <c r="H23" i="2" s="1"/>
  <c r="E23" i="2"/>
  <c r="G22" i="2"/>
  <c r="H22" i="2" s="1"/>
  <c r="E22" i="2"/>
  <c r="G21" i="2"/>
  <c r="H21" i="2" s="1"/>
  <c r="E21" i="2"/>
  <c r="H20" i="2"/>
  <c r="G20" i="2"/>
  <c r="E20" i="2"/>
  <c r="G19" i="2"/>
  <c r="H19" i="2" s="1"/>
  <c r="E19" i="2"/>
  <c r="G18" i="2"/>
  <c r="H18" i="2" s="1"/>
  <c r="E18" i="2"/>
  <c r="G17" i="2"/>
  <c r="H17" i="2" s="1"/>
  <c r="E17" i="2"/>
  <c r="H16" i="2"/>
  <c r="G16" i="2"/>
  <c r="E16" i="2"/>
  <c r="G15" i="2"/>
  <c r="H15" i="2" s="1"/>
  <c r="E15" i="2"/>
  <c r="G14" i="2"/>
  <c r="H14" i="2" s="1"/>
  <c r="E14" i="2"/>
  <c r="G13" i="2"/>
  <c r="H13" i="2" s="1"/>
  <c r="E13" i="2"/>
  <c r="H12" i="2"/>
  <c r="G12" i="2"/>
  <c r="E12" i="2"/>
  <c r="G11" i="2"/>
  <c r="H11" i="2" s="1"/>
  <c r="E11" i="2"/>
  <c r="G10" i="2"/>
  <c r="H10" i="2" s="1"/>
  <c r="E10" i="2"/>
  <c r="G9" i="2"/>
  <c r="H9" i="2" s="1"/>
  <c r="E9" i="2"/>
  <c r="H8" i="2"/>
  <c r="G8" i="2"/>
  <c r="E8" i="2"/>
  <c r="G7" i="2"/>
  <c r="H7" i="2" s="1"/>
  <c r="E7" i="2"/>
  <c r="G6" i="2"/>
  <c r="H6" i="2" s="1"/>
  <c r="E6" i="2"/>
  <c r="F5" i="2"/>
  <c r="G5" i="2" s="1"/>
  <c r="H5" i="2" s="1"/>
  <c r="E5" i="2"/>
  <c r="D5" i="2"/>
  <c r="C5" i="2"/>
  <c r="B5" i="2"/>
  <c r="G40" i="1"/>
  <c r="H40" i="1" s="1"/>
  <c r="E40" i="1"/>
  <c r="G39" i="1"/>
  <c r="E39" i="1"/>
  <c r="H38" i="1"/>
  <c r="G38" i="1"/>
  <c r="E38" i="1"/>
  <c r="G37" i="1"/>
  <c r="H37" i="1" s="1"/>
  <c r="E37" i="1"/>
  <c r="G36" i="1"/>
  <c r="H36" i="1" s="1"/>
  <c r="E36" i="1"/>
  <c r="G35" i="1"/>
  <c r="E35" i="1"/>
  <c r="G34" i="1"/>
  <c r="H34" i="1" s="1"/>
  <c r="E34" i="1"/>
  <c r="G33" i="1"/>
  <c r="H33" i="1" s="1"/>
  <c r="E33" i="1"/>
  <c r="G32" i="1"/>
  <c r="H32" i="1" s="1"/>
  <c r="E32" i="1"/>
  <c r="H31" i="1"/>
  <c r="G31" i="1"/>
  <c r="E31" i="1"/>
  <c r="G30" i="1"/>
  <c r="H30" i="1" s="1"/>
  <c r="E30" i="1"/>
  <c r="G29" i="1"/>
  <c r="H29" i="1" s="1"/>
  <c r="E29" i="1"/>
  <c r="G28" i="1"/>
  <c r="H28" i="1" s="1"/>
  <c r="E28" i="1"/>
  <c r="H27" i="1"/>
  <c r="G27" i="1"/>
  <c r="E27" i="1"/>
  <c r="G26" i="1"/>
  <c r="H26" i="1" s="1"/>
  <c r="F26" i="1"/>
  <c r="D26" i="1"/>
  <c r="E26" i="1" s="1"/>
  <c r="C26" i="1"/>
  <c r="C5" i="1" s="1"/>
  <c r="B26" i="1"/>
  <c r="G25" i="1"/>
  <c r="H25" i="1" s="1"/>
  <c r="G24" i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F12" i="1"/>
  <c r="D12" i="1"/>
  <c r="C12" i="1"/>
  <c r="H11" i="1"/>
  <c r="G11" i="1"/>
  <c r="G10" i="1"/>
  <c r="H10" i="1" s="1"/>
  <c r="H9" i="1"/>
  <c r="G9" i="1"/>
  <c r="G8" i="1"/>
  <c r="H8" i="1" s="1"/>
  <c r="H7" i="1"/>
  <c r="G7" i="1"/>
  <c r="F6" i="1"/>
  <c r="F5" i="1" s="1"/>
  <c r="D6" i="1"/>
  <c r="C6" i="1"/>
  <c r="G6" i="1" l="1"/>
  <c r="H6" i="1" s="1"/>
  <c r="D5" i="1"/>
  <c r="G5" i="1" s="1"/>
  <c r="H5" i="1" s="1"/>
</calcChain>
</file>

<file path=xl/sharedStrings.xml><?xml version="1.0" encoding="utf-8"?>
<sst xmlns="http://schemas.openxmlformats.org/spreadsheetml/2006/main" count="108" uniqueCount="88">
  <si>
    <t>松江区2021年5月份财政收入执行情况表</t>
    <phoneticPr fontId="3" type="noConversion"/>
  </si>
  <si>
    <t>编制单位：松江区财政局预算科</t>
  </si>
  <si>
    <t>单位：万元</t>
  </si>
  <si>
    <t>政府预算收入科目</t>
  </si>
  <si>
    <t>预算指标</t>
  </si>
  <si>
    <t>当年收入数</t>
  </si>
  <si>
    <t>上年同期      收  入  数</t>
  </si>
  <si>
    <t>同比增、减</t>
  </si>
  <si>
    <t>当    月</t>
  </si>
  <si>
    <t>累    计</t>
  </si>
  <si>
    <t>完成%</t>
  </si>
  <si>
    <t>金    额</t>
  </si>
  <si>
    <t>%</t>
  </si>
  <si>
    <t>财政总收入</t>
  </si>
  <si>
    <t>中央财政收入</t>
  </si>
  <si>
    <t>1.增值税</t>
  </si>
  <si>
    <t>2.消费税</t>
  </si>
  <si>
    <t>3.企业所得税</t>
  </si>
  <si>
    <t>4.个人所得税</t>
  </si>
  <si>
    <t>5.其他收入</t>
  </si>
  <si>
    <t>市级财政收入</t>
  </si>
  <si>
    <t>2.企业所得税</t>
  </si>
  <si>
    <t>3.个人所得税</t>
  </si>
  <si>
    <t>4.城市维护建设税</t>
    <phoneticPr fontId="3" type="noConversion"/>
  </si>
  <si>
    <t>5.房产税</t>
  </si>
  <si>
    <t>6.城镇土地使用税</t>
  </si>
  <si>
    <t>7.土地增值税</t>
  </si>
  <si>
    <t>8.车船税</t>
  </si>
  <si>
    <t>9.耕地占用税</t>
  </si>
  <si>
    <t>10.契税</t>
  </si>
  <si>
    <t>11.环境保护税</t>
    <phoneticPr fontId="3" type="noConversion"/>
  </si>
  <si>
    <t>12.其他税收</t>
    <phoneticPr fontId="3" type="noConversion"/>
  </si>
  <si>
    <t>13.非税收入</t>
    <phoneticPr fontId="3" type="noConversion"/>
  </si>
  <si>
    <t>区级财政收入</t>
  </si>
  <si>
    <t>4.城市维护建设税</t>
  </si>
  <si>
    <t>6.印花税</t>
  </si>
  <si>
    <t>7.城镇土地使用税</t>
  </si>
  <si>
    <t>8.土地增值税</t>
  </si>
  <si>
    <t>9.车船税</t>
  </si>
  <si>
    <t>10.耕地占用税</t>
  </si>
  <si>
    <t>11.契税</t>
  </si>
  <si>
    <t>12.环境保护税</t>
  </si>
  <si>
    <t>13.其他税收</t>
  </si>
  <si>
    <t>14.非税收入</t>
  </si>
  <si>
    <t>松江区2021年5月份财政支出执行情况表</t>
    <phoneticPr fontId="3" type="noConversion"/>
  </si>
  <si>
    <t>政府预算支出科目</t>
  </si>
  <si>
    <t>当年支出数</t>
  </si>
  <si>
    <t>上年同期    支 出  数</t>
  </si>
  <si>
    <t>全区一般公共预算支出</t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</si>
  <si>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一般公共服务</t>
    </r>
  </si>
  <si>
    <r>
      <rPr>
        <sz val="13"/>
        <rFont val="华文中宋"/>
        <family val="3"/>
        <charset val="134"/>
      </rPr>
      <t>2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国防</t>
    </r>
  </si>
  <si>
    <r>
      <rPr>
        <sz val="13"/>
        <rFont val="华文中宋"/>
        <family val="3"/>
        <charset val="134"/>
      </rPr>
      <t>3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公共安全</t>
    </r>
  </si>
  <si>
    <r>
      <rPr>
        <sz val="13"/>
        <rFont val="华文中宋"/>
        <family val="3"/>
        <charset val="134"/>
      </rPr>
      <t>4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教育</t>
    </r>
  </si>
  <si>
    <r>
      <rPr>
        <sz val="13"/>
        <rFont val="华文中宋"/>
        <family val="3"/>
        <charset val="134"/>
      </rPr>
      <t>5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科学技术</t>
    </r>
  </si>
  <si>
    <r>
      <rPr>
        <sz val="13"/>
        <rFont val="华文中宋"/>
        <family val="3"/>
        <charset val="134"/>
      </rPr>
      <t>6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文化旅游体育与传媒</t>
    </r>
  </si>
  <si>
    <r>
      <rPr>
        <sz val="13"/>
        <rFont val="华文中宋"/>
        <family val="3"/>
        <charset val="134"/>
      </rPr>
      <t>7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社会保障和就业</t>
    </r>
  </si>
  <si>
    <r>
      <rPr>
        <sz val="13"/>
        <rFont val="华文中宋"/>
        <family val="3"/>
        <charset val="134"/>
      </rPr>
      <t>8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卫生健康</t>
    </r>
  </si>
  <si>
    <r>
      <rPr>
        <sz val="13"/>
        <rFont val="华文中宋"/>
        <family val="3"/>
        <charset val="134"/>
      </rPr>
      <t>9</t>
    </r>
    <r>
      <rPr>
        <sz val="13"/>
        <rFont val="华文中宋"/>
        <family val="3"/>
        <charset val="134"/>
      </rPr>
      <t>.</t>
    </r>
    <r>
      <rPr>
        <sz val="13"/>
        <rFont val="华文中宋"/>
        <family val="3"/>
        <charset val="134"/>
      </rPr>
      <t>节能环保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</si>
  <si>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0.</t>
    </r>
    <r>
      <rPr>
        <sz val="13"/>
        <rFont val="华文中宋"/>
        <family val="3"/>
        <charset val="134"/>
      </rPr>
      <t>城乡社区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</si>
  <si>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1.</t>
    </r>
    <r>
      <rPr>
        <sz val="13"/>
        <rFont val="华文中宋"/>
        <family val="3"/>
        <charset val="134"/>
      </rPr>
      <t>农林水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</si>
  <si>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2.</t>
    </r>
    <r>
      <rPr>
        <sz val="13"/>
        <rFont val="华文中宋"/>
        <family val="3"/>
        <charset val="134"/>
      </rPr>
      <t>交通运输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</si>
  <si>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3.</t>
    </r>
    <r>
      <rPr>
        <sz val="13"/>
        <rFont val="华文中宋"/>
        <family val="3"/>
        <charset val="134"/>
      </rPr>
      <t>资源勘探信息等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</si>
  <si>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4.</t>
    </r>
    <r>
      <rPr>
        <sz val="13"/>
        <rFont val="华文中宋"/>
        <family val="3"/>
        <charset val="134"/>
      </rPr>
      <t>商业服务业等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</si>
  <si>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5.</t>
    </r>
    <r>
      <rPr>
        <sz val="13"/>
        <rFont val="华文中宋"/>
        <family val="3"/>
        <charset val="134"/>
      </rPr>
      <t>自然资源海洋气象等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</si>
  <si>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6.</t>
    </r>
    <r>
      <rPr>
        <sz val="13"/>
        <rFont val="华文中宋"/>
        <family val="3"/>
        <charset val="134"/>
      </rPr>
      <t>住房保障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</si>
  <si>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7.</t>
    </r>
    <r>
      <rPr>
        <sz val="13"/>
        <rFont val="华文中宋"/>
        <family val="3"/>
        <charset val="134"/>
      </rPr>
      <t>粮油物资储备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</si>
  <si>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8.</t>
    </r>
    <r>
      <rPr>
        <sz val="13"/>
        <rFont val="华文中宋"/>
        <family val="3"/>
        <charset val="134"/>
      </rPr>
      <t>灾害防治及应急管理</t>
    </r>
  </si>
  <si>
    <r>
      <rPr>
        <sz val="13"/>
        <rFont val="华文中宋"/>
        <family val="3"/>
        <charset val="134"/>
      </rPr>
      <t>1</t>
    </r>
    <r>
      <rPr>
        <sz val="13"/>
        <rFont val="华文中宋"/>
        <family val="3"/>
        <charset val="134"/>
      </rPr>
      <t>9.</t>
    </r>
    <r>
      <rPr>
        <sz val="13"/>
        <rFont val="华文中宋"/>
        <family val="3"/>
        <charset val="134"/>
      </rPr>
      <t>其他</t>
    </r>
  </si>
  <si>
    <r>
      <rPr>
        <sz val="13"/>
        <rFont val="华文中宋"/>
        <family val="3"/>
        <charset val="134"/>
      </rPr>
      <t>2</t>
    </r>
    <r>
      <rPr>
        <sz val="13"/>
        <rFont val="华文中宋"/>
        <family val="3"/>
        <charset val="134"/>
      </rPr>
      <t>0.</t>
    </r>
    <r>
      <rPr>
        <sz val="13"/>
        <rFont val="华文中宋"/>
        <family val="3"/>
        <charset val="134"/>
      </rPr>
      <t>债务付息支出</t>
    </r>
  </si>
  <si>
    <t>松江区2021年5月份政府性基金收支执行情况表</t>
    <phoneticPr fontId="3" type="noConversion"/>
  </si>
  <si>
    <t>政府性基金预算科目</t>
  </si>
  <si>
    <t>当年执行数</t>
  </si>
  <si>
    <t>上年同期数</t>
  </si>
  <si>
    <t>当  月</t>
  </si>
  <si>
    <t>累  计</t>
  </si>
  <si>
    <t>金  额</t>
  </si>
  <si>
    <t>政府性基金收入</t>
  </si>
  <si>
    <t>1.国有土地使用权出让收入</t>
  </si>
  <si>
    <t>2.城市基础设施配套费收入</t>
  </si>
  <si>
    <t>3.污水处理费</t>
  </si>
  <si>
    <t>4.彩票公益金收入</t>
  </si>
  <si>
    <t>5.其他</t>
  </si>
  <si>
    <t>政府性基金支出</t>
  </si>
  <si>
    <t>1.社会保障和就业支出</t>
    <phoneticPr fontId="3" type="noConversion"/>
  </si>
  <si>
    <t>2.城乡社区支出</t>
    <phoneticPr fontId="3" type="noConversion"/>
  </si>
  <si>
    <t>3.农林水支出</t>
    <phoneticPr fontId="3" type="noConversion"/>
  </si>
  <si>
    <t>4.其他支出</t>
    <phoneticPr fontId="3" type="noConversion"/>
  </si>
  <si>
    <t>5.债务付息支出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</si>
</sst>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27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24"/>
      <name val="黑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4"/>
      <name val="华文中宋"/>
      <family val="3"/>
      <charset val="134"/>
    </font>
    <font>
      <sz val="14"/>
      <name val="仿宋_GB2312"/>
      <family val="3"/>
      <charset val="134"/>
    </font>
    <font>
      <b/>
      <sz val="14"/>
      <name val="华文中宋"/>
      <family val="3"/>
      <charset val="134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b/>
      <sz val="20"/>
      <name val="黑体"/>
      <family val="3"/>
      <charset val="134"/>
    </font>
    <font>
      <sz val="20"/>
      <name val="宋体"/>
      <family val="3"/>
      <charset val="134"/>
    </font>
    <font>
      <sz val="12"/>
      <name val="华文中宋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3"/>
      <name val="华文中宋"/>
      <family val="3"/>
      <charset val="134"/>
    </font>
    <font>
      <sz val="13"/>
      <color theme="1"/>
      <name val="华文中宋"/>
      <family val="3"/>
      <charset val="134"/>
    </font>
    <font>
      <b/>
      <sz val="13"/>
      <name val="华文中宋"/>
      <family val="3"/>
      <charset val="134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22"/>
      <name val="黑体"/>
      <family val="3"/>
      <charset val="134"/>
    </font>
    <font>
      <sz val="13"/>
      <name val="Times New Roman"/>
      <family val="1"/>
    </font>
    <font>
      <b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0" xfId="0" applyFont="1"/>
    <xf numFmtId="0" fontId="6" fillId="0" borderId="0" xfId="0" applyFont="1" applyAlignment="1">
      <alignment wrapText="1"/>
    </xf>
    <xf numFmtId="0" fontId="0" fillId="0" borderId="0" xfId="0" applyFont="1"/>
    <xf numFmtId="0" fontId="5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right" vertical="center" wrapText="1"/>
    </xf>
    <xf numFmtId="177" fontId="8" fillId="2" borderId="2" xfId="0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Fill="1" applyBorder="1" applyAlignment="1">
      <alignment horizontal="right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7" fontId="9" fillId="0" borderId="2" xfId="0" applyNumberFormat="1" applyFont="1" applyFill="1" applyBorder="1" applyAlignment="1">
      <alignment horizontal="right" vertical="center" wrapText="1"/>
    </xf>
    <xf numFmtId="176" fontId="9" fillId="0" borderId="2" xfId="1" applyNumberFormat="1" applyFont="1" applyFill="1" applyBorder="1" applyAlignment="1">
      <alignment horizontal="right"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176" fontId="9" fillId="0" borderId="2" xfId="1" applyNumberFormat="1" applyFont="1" applyBorder="1" applyAlignment="1">
      <alignment horizontal="right" vertical="center" wrapText="1"/>
    </xf>
    <xf numFmtId="176" fontId="0" fillId="0" borderId="0" xfId="0" applyNumberFormat="1" applyFont="1"/>
    <xf numFmtId="176" fontId="9" fillId="0" borderId="3" xfId="0" applyNumberFormat="1" applyFont="1" applyBorder="1" applyAlignment="1">
      <alignment horizontal="right" vertical="center" wrapText="1"/>
    </xf>
    <xf numFmtId="0" fontId="12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2" xfId="0" applyFont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176" fontId="19" fillId="3" borderId="2" xfId="0" applyNumberFormat="1" applyFont="1" applyFill="1" applyBorder="1" applyAlignment="1">
      <alignment horizontal="right" vertical="center" wrapText="1"/>
    </xf>
    <xf numFmtId="177" fontId="19" fillId="3" borderId="2" xfId="0" applyNumberFormat="1" applyFont="1" applyFill="1" applyBorder="1" applyAlignment="1">
      <alignment horizontal="right" vertical="center" wrapText="1"/>
    </xf>
    <xf numFmtId="176" fontId="20" fillId="3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0" fontId="16" fillId="0" borderId="2" xfId="0" applyFont="1" applyFill="1" applyBorder="1" applyAlignment="1">
      <alignment vertical="center" wrapText="1"/>
    </xf>
    <xf numFmtId="176" fontId="21" fillId="0" borderId="2" xfId="0" applyNumberFormat="1" applyFont="1" applyFill="1" applyBorder="1" applyAlignment="1">
      <alignment horizontal="right" vertical="center" wrapText="1"/>
    </xf>
    <xf numFmtId="177" fontId="21" fillId="0" borderId="2" xfId="0" applyNumberFormat="1" applyFont="1" applyFill="1" applyBorder="1" applyAlignment="1">
      <alignment horizontal="right" vertical="center" wrapText="1"/>
    </xf>
    <xf numFmtId="176" fontId="22" fillId="0" borderId="2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176" fontId="22" fillId="0" borderId="2" xfId="0" applyNumberFormat="1" applyFont="1" applyBorder="1" applyAlignment="1">
      <alignment horizontal="right" vertical="center" wrapText="1"/>
    </xf>
    <xf numFmtId="0" fontId="0" fillId="0" borderId="0" xfId="0" applyFont="1" applyAlignment="1">
      <alignment horizontal="right"/>
    </xf>
    <xf numFmtId="0" fontId="23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177" fontId="19" fillId="3" borderId="2" xfId="0" applyNumberFormat="1" applyFont="1" applyFill="1" applyBorder="1" applyAlignment="1">
      <alignment vertical="center" wrapText="1"/>
    </xf>
    <xf numFmtId="176" fontId="25" fillId="0" borderId="2" xfId="0" applyNumberFormat="1" applyFont="1" applyFill="1" applyBorder="1" applyAlignment="1">
      <alignment vertical="center" wrapText="1"/>
    </xf>
    <xf numFmtId="176" fontId="21" fillId="0" borderId="2" xfId="0" applyNumberFormat="1" applyFont="1" applyBorder="1" applyAlignment="1">
      <alignment horizontal="right" vertical="center" wrapText="1"/>
    </xf>
    <xf numFmtId="176" fontId="21" fillId="4" borderId="2" xfId="0" applyNumberFormat="1" applyFont="1" applyFill="1" applyBorder="1" applyAlignment="1">
      <alignment horizontal="right" vertical="center" wrapText="1"/>
    </xf>
    <xf numFmtId="177" fontId="21" fillId="0" borderId="2" xfId="0" applyNumberFormat="1" applyFont="1" applyFill="1" applyBorder="1" applyAlignment="1">
      <alignment vertical="center" wrapText="1"/>
    </xf>
    <xf numFmtId="176" fontId="26" fillId="3" borderId="2" xfId="0" applyNumberFormat="1" applyFont="1" applyFill="1" applyBorder="1" applyAlignment="1">
      <alignment horizontal="right" vertical="center" wrapText="1"/>
    </xf>
    <xf numFmtId="177" fontId="26" fillId="3" borderId="2" xfId="0" applyNumberFormat="1" applyFont="1" applyFill="1" applyBorder="1" applyAlignment="1">
      <alignment vertical="center" wrapText="1"/>
    </xf>
    <xf numFmtId="176" fontId="25" fillId="0" borderId="2" xfId="0" applyNumberFormat="1" applyFont="1" applyFill="1" applyBorder="1" applyAlignment="1">
      <alignment horizontal="center" vertical="center" wrapText="1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2" xfId="0" applyNumberFormat="1" applyFont="1" applyBorder="1" applyAlignment="1">
      <alignment horizontal="right" vertical="center" wrapText="1"/>
    </xf>
    <xf numFmtId="177" fontId="25" fillId="0" borderId="2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 wrapTex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right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showZeros="0" topLeftCell="A19" workbookViewId="0">
      <selection activeCell="L26" sqref="L26"/>
    </sheetView>
  </sheetViews>
  <sheetFormatPr defaultColWidth="9" defaultRowHeight="0" customHeight="1" zeroHeight="1" x14ac:dyDescent="0.15"/>
  <cols>
    <col min="1" max="1" width="26.375" style="3" customWidth="1"/>
    <col min="2" max="2" width="14.125" style="3" customWidth="1"/>
    <col min="3" max="3" width="14.625" style="3" customWidth="1"/>
    <col min="4" max="4" width="15.75" style="3" customWidth="1"/>
    <col min="5" max="5" width="9" style="3" customWidth="1"/>
    <col min="6" max="7" width="14.625" style="3" customWidth="1"/>
    <col min="8" max="8" width="9.375" style="3" customWidth="1"/>
    <col min="9" max="9" width="9" style="3"/>
    <col min="10" max="10" width="10.5" style="3" bestFit="1" customWidth="1"/>
    <col min="11" max="11" width="12" style="3" customWidth="1"/>
    <col min="12" max="16384" width="9" style="3"/>
  </cols>
  <sheetData>
    <row r="1" spans="1:8" s="1" customFormat="1" ht="31.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8" ht="32.25" customHeight="1" x14ac:dyDescent="0.3">
      <c r="A2" s="50" t="s">
        <v>1</v>
      </c>
      <c r="B2" s="50"/>
      <c r="C2" s="2"/>
      <c r="D2" s="2"/>
      <c r="E2" s="2"/>
      <c r="F2" s="2"/>
      <c r="G2" s="51" t="s">
        <v>2</v>
      </c>
      <c r="H2" s="51"/>
    </row>
    <row r="3" spans="1:8" ht="21.95" customHeight="1" x14ac:dyDescent="0.15">
      <c r="A3" s="52" t="s">
        <v>3</v>
      </c>
      <c r="B3" s="52" t="s">
        <v>4</v>
      </c>
      <c r="C3" s="52" t="s">
        <v>5</v>
      </c>
      <c r="D3" s="52"/>
      <c r="E3" s="52"/>
      <c r="F3" s="52" t="s">
        <v>6</v>
      </c>
      <c r="G3" s="52" t="s">
        <v>7</v>
      </c>
      <c r="H3" s="52"/>
    </row>
    <row r="4" spans="1:8" ht="21.95" customHeight="1" x14ac:dyDescent="0.15">
      <c r="A4" s="52"/>
      <c r="B4" s="52"/>
      <c r="C4" s="4" t="s">
        <v>8</v>
      </c>
      <c r="D4" s="4" t="s">
        <v>9</v>
      </c>
      <c r="E4" s="4" t="s">
        <v>10</v>
      </c>
      <c r="F4" s="52"/>
      <c r="G4" s="4" t="s">
        <v>11</v>
      </c>
      <c r="H4" s="4" t="s">
        <v>12</v>
      </c>
    </row>
    <row r="5" spans="1:8" ht="23.1" customHeight="1" x14ac:dyDescent="0.15">
      <c r="A5" s="5" t="s">
        <v>13</v>
      </c>
      <c r="B5" s="6"/>
      <c r="C5" s="6">
        <f>C6+C12+C26</f>
        <v>679950.65</v>
      </c>
      <c r="D5" s="6">
        <f>D6+D12+D26</f>
        <v>3185412.91</v>
      </c>
      <c r="E5" s="7"/>
      <c r="F5" s="6">
        <f>F6+F12+F26</f>
        <v>2672703.87</v>
      </c>
      <c r="G5" s="6">
        <f t="shared" ref="G5:G11" si="0">D5-F5</f>
        <v>512709.04000000004</v>
      </c>
      <c r="H5" s="7">
        <f t="shared" ref="H5:H40" si="1">G5/F5*100</f>
        <v>19.183159262608466</v>
      </c>
    </row>
    <row r="6" spans="1:8" ht="23.1" customHeight="1" x14ac:dyDescent="0.15">
      <c r="A6" s="8" t="s">
        <v>14</v>
      </c>
      <c r="B6" s="6"/>
      <c r="C6" s="6">
        <f t="shared" ref="C6:G6" si="2">SUM(C7:C11)</f>
        <v>208868.17999999996</v>
      </c>
      <c r="D6" s="6">
        <f t="shared" si="2"/>
        <v>1172346.0999999999</v>
      </c>
      <c r="E6" s="7"/>
      <c r="F6" s="6">
        <f t="shared" si="2"/>
        <v>955432.68</v>
      </c>
      <c r="G6" s="6">
        <f t="shared" si="2"/>
        <v>216913.42</v>
      </c>
      <c r="H6" s="7">
        <f t="shared" si="1"/>
        <v>22.703161043224938</v>
      </c>
    </row>
    <row r="7" spans="1:8" ht="23.1" customHeight="1" x14ac:dyDescent="0.15">
      <c r="A7" s="9" t="s">
        <v>15</v>
      </c>
      <c r="B7" s="10"/>
      <c r="C7" s="10">
        <v>110838.09</v>
      </c>
      <c r="D7" s="11">
        <v>527628.02</v>
      </c>
      <c r="E7" s="12"/>
      <c r="F7" s="10">
        <v>500230.57</v>
      </c>
      <c r="G7" s="10">
        <f t="shared" si="0"/>
        <v>27397.450000000012</v>
      </c>
      <c r="H7" s="13">
        <f t="shared" si="1"/>
        <v>5.4769643526584169</v>
      </c>
    </row>
    <row r="8" spans="1:8" ht="23.1" customHeight="1" x14ac:dyDescent="0.15">
      <c r="A8" s="9" t="s">
        <v>16</v>
      </c>
      <c r="B8" s="10"/>
      <c r="C8" s="10">
        <v>2008.68</v>
      </c>
      <c r="D8" s="11">
        <v>12652.82</v>
      </c>
      <c r="E8" s="12"/>
      <c r="F8" s="10">
        <v>9858.59</v>
      </c>
      <c r="G8" s="10">
        <f t="shared" si="0"/>
        <v>2794.2299999999996</v>
      </c>
      <c r="H8" s="13">
        <f t="shared" si="1"/>
        <v>28.343099773902754</v>
      </c>
    </row>
    <row r="9" spans="1:8" ht="23.1" customHeight="1" x14ac:dyDescent="0.15">
      <c r="A9" s="9" t="s">
        <v>17</v>
      </c>
      <c r="B9" s="10"/>
      <c r="C9" s="10">
        <v>73970.95</v>
      </c>
      <c r="D9" s="11">
        <v>477526.31</v>
      </c>
      <c r="E9" s="12"/>
      <c r="F9" s="10">
        <v>335522.90000000002</v>
      </c>
      <c r="G9" s="10">
        <f t="shared" si="0"/>
        <v>142003.40999999997</v>
      </c>
      <c r="H9" s="13">
        <f t="shared" si="1"/>
        <v>42.323015806074629</v>
      </c>
    </row>
    <row r="10" spans="1:8" ht="23.1" customHeight="1" x14ac:dyDescent="0.15">
      <c r="A10" s="9" t="s">
        <v>18</v>
      </c>
      <c r="B10" s="10"/>
      <c r="C10" s="10">
        <v>20535.169999999998</v>
      </c>
      <c r="D10" s="11">
        <v>144813.93</v>
      </c>
      <c r="E10" s="12"/>
      <c r="F10" s="10">
        <v>96259.08</v>
      </c>
      <c r="G10" s="10">
        <f t="shared" si="0"/>
        <v>48554.849999999991</v>
      </c>
      <c r="H10" s="13">
        <f t="shared" si="1"/>
        <v>50.441838837437459</v>
      </c>
    </row>
    <row r="11" spans="1:8" ht="23.1" customHeight="1" x14ac:dyDescent="0.15">
      <c r="A11" s="9" t="s">
        <v>19</v>
      </c>
      <c r="B11" s="10"/>
      <c r="C11" s="10">
        <v>1515.29</v>
      </c>
      <c r="D11" s="11">
        <v>9725.02</v>
      </c>
      <c r="E11" s="12"/>
      <c r="F11" s="10">
        <v>13561.539999999999</v>
      </c>
      <c r="G11" s="10">
        <f t="shared" si="0"/>
        <v>-3836.5199999999986</v>
      </c>
      <c r="H11" s="13">
        <f t="shared" si="1"/>
        <v>-28.289707511093866</v>
      </c>
    </row>
    <row r="12" spans="1:8" ht="23.1" customHeight="1" x14ac:dyDescent="0.15">
      <c r="A12" s="8" t="s">
        <v>20</v>
      </c>
      <c r="B12" s="6"/>
      <c r="C12" s="6">
        <f>SUM(C13:C25)</f>
        <v>135992.97</v>
      </c>
      <c r="D12" s="6">
        <f>SUM(D13:D25)</f>
        <v>589546.50999999989</v>
      </c>
      <c r="E12" s="6"/>
      <c r="F12" s="6">
        <f>SUM(F13:F25)</f>
        <v>490564.93000000005</v>
      </c>
      <c r="G12" s="6">
        <f>SUM(G13:G25)</f>
        <v>98981.580000000016</v>
      </c>
      <c r="H12" s="7">
        <f t="shared" si="1"/>
        <v>20.177059945968825</v>
      </c>
    </row>
    <row r="13" spans="1:8" ht="23.1" customHeight="1" x14ac:dyDescent="0.15">
      <c r="A13" s="9" t="s">
        <v>15</v>
      </c>
      <c r="B13" s="10"/>
      <c r="C13" s="11">
        <v>49501.43</v>
      </c>
      <c r="D13" s="11">
        <v>201227.08</v>
      </c>
      <c r="E13" s="12"/>
      <c r="F13" s="10">
        <v>169676.23</v>
      </c>
      <c r="G13" s="10">
        <f t="shared" ref="G13:G25" si="3">D13-F13</f>
        <v>31550.849999999977</v>
      </c>
      <c r="H13" s="13">
        <f t="shared" si="1"/>
        <v>18.594737754369</v>
      </c>
    </row>
    <row r="14" spans="1:8" ht="23.1" customHeight="1" x14ac:dyDescent="0.15">
      <c r="A14" s="9" t="s">
        <v>21</v>
      </c>
      <c r="B14" s="10"/>
      <c r="C14" s="10">
        <v>23919.17</v>
      </c>
      <c r="D14" s="11">
        <v>154845.40000000002</v>
      </c>
      <c r="E14" s="12"/>
      <c r="F14" s="10">
        <v>109205.29999999999</v>
      </c>
      <c r="G14" s="10">
        <f t="shared" si="3"/>
        <v>45640.100000000035</v>
      </c>
      <c r="H14" s="13">
        <f t="shared" si="1"/>
        <v>41.792934958285031</v>
      </c>
    </row>
    <row r="15" spans="1:8" ht="23.1" customHeight="1" x14ac:dyDescent="0.15">
      <c r="A15" s="9" t="s">
        <v>22</v>
      </c>
      <c r="B15" s="10"/>
      <c r="C15" s="11">
        <v>6160.55</v>
      </c>
      <c r="D15" s="11">
        <v>43444.18</v>
      </c>
      <c r="E15" s="12"/>
      <c r="F15" s="10">
        <v>28877.73</v>
      </c>
      <c r="G15" s="10">
        <f t="shared" si="3"/>
        <v>14566.45</v>
      </c>
      <c r="H15" s="13">
        <f t="shared" si="1"/>
        <v>50.441811042626973</v>
      </c>
    </row>
    <row r="16" spans="1:8" ht="23.1" customHeight="1" x14ac:dyDescent="0.15">
      <c r="A16" s="9" t="s">
        <v>23</v>
      </c>
      <c r="B16" s="10"/>
      <c r="C16" s="10">
        <v>2773.62</v>
      </c>
      <c r="D16" s="11">
        <v>15348.07</v>
      </c>
      <c r="E16" s="12"/>
      <c r="F16" s="10">
        <v>12743.33</v>
      </c>
      <c r="G16" s="10">
        <f t="shared" si="3"/>
        <v>2604.7399999999998</v>
      </c>
      <c r="H16" s="13">
        <f t="shared" si="1"/>
        <v>20.440026272567689</v>
      </c>
    </row>
    <row r="17" spans="1:11" ht="23.1" customHeight="1" x14ac:dyDescent="0.15">
      <c r="A17" s="9" t="s">
        <v>24</v>
      </c>
      <c r="B17" s="10"/>
      <c r="C17" s="10">
        <v>234.51</v>
      </c>
      <c r="D17" s="11">
        <v>13517.19</v>
      </c>
      <c r="E17" s="12"/>
      <c r="F17" s="10">
        <v>14568.64</v>
      </c>
      <c r="G17" s="10">
        <f t="shared" si="3"/>
        <v>-1051.4499999999989</v>
      </c>
      <c r="H17" s="13">
        <f t="shared" si="1"/>
        <v>-7.2172145100709395</v>
      </c>
    </row>
    <row r="18" spans="1:11" ht="23.1" customHeight="1" x14ac:dyDescent="0.15">
      <c r="A18" s="9" t="s">
        <v>25</v>
      </c>
      <c r="B18" s="10"/>
      <c r="C18" s="10">
        <v>124.57</v>
      </c>
      <c r="D18" s="11">
        <v>4329.9399999999996</v>
      </c>
      <c r="E18" s="12"/>
      <c r="F18" s="10">
        <v>7775.71</v>
      </c>
      <c r="G18" s="10">
        <f t="shared" si="3"/>
        <v>-3445.7700000000004</v>
      </c>
      <c r="H18" s="13">
        <f t="shared" si="1"/>
        <v>-44.314538479444323</v>
      </c>
    </row>
    <row r="19" spans="1:11" ht="23.1" customHeight="1" x14ac:dyDescent="0.15">
      <c r="A19" s="9" t="s">
        <v>26</v>
      </c>
      <c r="B19" s="10"/>
      <c r="C19" s="10">
        <v>40898.879999999997</v>
      </c>
      <c r="D19" s="11">
        <v>85778.6</v>
      </c>
      <c r="E19" s="12"/>
      <c r="F19" s="10">
        <v>94560.03</v>
      </c>
      <c r="G19" s="10">
        <f t="shared" si="3"/>
        <v>-8781.429999999993</v>
      </c>
      <c r="H19" s="13">
        <f t="shared" si="1"/>
        <v>-9.2866193041605349</v>
      </c>
    </row>
    <row r="20" spans="1:11" ht="23.1" customHeight="1" x14ac:dyDescent="0.15">
      <c r="A20" s="9" t="s">
        <v>27</v>
      </c>
      <c r="B20" s="10"/>
      <c r="C20" s="10">
        <v>0.32</v>
      </c>
      <c r="D20" s="11">
        <v>6.48</v>
      </c>
      <c r="E20" s="12"/>
      <c r="F20" s="10">
        <v>6.67</v>
      </c>
      <c r="G20" s="10">
        <f t="shared" si="3"/>
        <v>-0.1899999999999995</v>
      </c>
      <c r="H20" s="13">
        <f t="shared" si="1"/>
        <v>-2.8485757121439206</v>
      </c>
    </row>
    <row r="21" spans="1:11" ht="23.1" customHeight="1" x14ac:dyDescent="0.15">
      <c r="A21" s="9" t="s">
        <v>28</v>
      </c>
      <c r="B21" s="10"/>
      <c r="C21" s="10">
        <v>140.44999999999999</v>
      </c>
      <c r="D21" s="11">
        <v>334.1</v>
      </c>
      <c r="E21" s="12"/>
      <c r="F21" s="10">
        <v>624.01</v>
      </c>
      <c r="G21" s="10">
        <f t="shared" si="3"/>
        <v>-289.90999999999997</v>
      </c>
      <c r="H21" s="13">
        <f t="shared" si="1"/>
        <v>-46.459191359112829</v>
      </c>
    </row>
    <row r="22" spans="1:11" ht="23.1" customHeight="1" x14ac:dyDescent="0.15">
      <c r="A22" s="9" t="s">
        <v>29</v>
      </c>
      <c r="B22" s="10"/>
      <c r="C22" s="10">
        <v>3883.93</v>
      </c>
      <c r="D22" s="11">
        <v>25969.32</v>
      </c>
      <c r="E22" s="12"/>
      <c r="F22" s="10">
        <v>16988.48</v>
      </c>
      <c r="G22" s="10">
        <f t="shared" si="3"/>
        <v>8980.84</v>
      </c>
      <c r="H22" s="13">
        <f t="shared" si="1"/>
        <v>52.864293921528002</v>
      </c>
    </row>
    <row r="23" spans="1:11" ht="23.1" customHeight="1" x14ac:dyDescent="0.15">
      <c r="A23" s="9" t="s">
        <v>30</v>
      </c>
      <c r="B23" s="10"/>
      <c r="C23" s="10"/>
      <c r="D23" s="11">
        <v>47.37</v>
      </c>
      <c r="E23" s="12"/>
      <c r="F23" s="11">
        <v>53.910000000000004</v>
      </c>
      <c r="G23" s="10">
        <f t="shared" si="3"/>
        <v>-6.5400000000000063</v>
      </c>
      <c r="H23" s="13">
        <f t="shared" si="1"/>
        <v>-12.13132999443518</v>
      </c>
    </row>
    <row r="24" spans="1:11" ht="23.1" customHeight="1" x14ac:dyDescent="0.15">
      <c r="A24" s="9" t="s">
        <v>31</v>
      </c>
      <c r="B24" s="10"/>
      <c r="C24" s="10"/>
      <c r="D24" s="11">
        <v>-11.95</v>
      </c>
      <c r="E24" s="12"/>
      <c r="F24" s="11">
        <v>0</v>
      </c>
      <c r="G24" s="10">
        <f t="shared" si="3"/>
        <v>-11.95</v>
      </c>
      <c r="H24" s="13"/>
    </row>
    <row r="25" spans="1:11" ht="23.1" customHeight="1" x14ac:dyDescent="0.15">
      <c r="A25" s="9" t="s">
        <v>32</v>
      </c>
      <c r="B25" s="10"/>
      <c r="C25" s="10">
        <v>8355.5400000000009</v>
      </c>
      <c r="D25" s="11">
        <v>44710.73</v>
      </c>
      <c r="E25" s="12"/>
      <c r="F25" s="14">
        <v>35484.89</v>
      </c>
      <c r="G25" s="10">
        <f t="shared" si="3"/>
        <v>9225.8400000000038</v>
      </c>
      <c r="H25" s="13">
        <f t="shared" si="1"/>
        <v>25.999347891454654</v>
      </c>
    </row>
    <row r="26" spans="1:11" ht="23.1" customHeight="1" x14ac:dyDescent="0.15">
      <c r="A26" s="8" t="s">
        <v>33</v>
      </c>
      <c r="B26" s="6">
        <f>SUM(B27:B40)</f>
        <v>2356300</v>
      </c>
      <c r="C26" s="6">
        <f>SUM(C27:C40)</f>
        <v>335089.50000000006</v>
      </c>
      <c r="D26" s="6">
        <f>SUM(D27:D40)</f>
        <v>1423520.3000000003</v>
      </c>
      <c r="E26" s="7">
        <f t="shared" ref="E26:E40" si="4">D26/B26*100</f>
        <v>60.413372660527109</v>
      </c>
      <c r="F26" s="6">
        <f>SUM(F27:F40)</f>
        <v>1226706.26</v>
      </c>
      <c r="G26" s="6">
        <f>SUM(G27:G40)</f>
        <v>196814.04000000015</v>
      </c>
      <c r="H26" s="7">
        <f t="shared" si="1"/>
        <v>16.044104967720646</v>
      </c>
    </row>
    <row r="27" spans="1:11" ht="23.1" customHeight="1" x14ac:dyDescent="0.15">
      <c r="A27" s="9" t="s">
        <v>15</v>
      </c>
      <c r="B27" s="15">
        <v>714000</v>
      </c>
      <c r="C27" s="10">
        <v>61336.65</v>
      </c>
      <c r="D27" s="11">
        <v>326400.84000000003</v>
      </c>
      <c r="E27" s="12">
        <f t="shared" si="4"/>
        <v>45.714403361344544</v>
      </c>
      <c r="F27" s="16">
        <v>330554.25999999995</v>
      </c>
      <c r="G27" s="10">
        <f t="shared" ref="G27:G40" si="5">D27-F27</f>
        <v>-4153.4199999999255</v>
      </c>
      <c r="H27" s="13">
        <f t="shared" si="1"/>
        <v>-1.2565017313647466</v>
      </c>
    </row>
    <row r="28" spans="1:11" ht="23.1" customHeight="1" x14ac:dyDescent="0.15">
      <c r="A28" s="9" t="s">
        <v>21</v>
      </c>
      <c r="B28" s="15">
        <v>215000</v>
      </c>
      <c r="C28" s="11">
        <v>31004.17</v>
      </c>
      <c r="D28" s="11">
        <v>162326.40000000002</v>
      </c>
      <c r="E28" s="12">
        <f t="shared" si="4"/>
        <v>75.500651162790717</v>
      </c>
      <c r="F28" s="16">
        <v>115744.29999999999</v>
      </c>
      <c r="G28" s="10">
        <f t="shared" si="5"/>
        <v>46582.100000000035</v>
      </c>
      <c r="H28" s="13">
        <f t="shared" si="1"/>
        <v>40.24569676433314</v>
      </c>
    </row>
    <row r="29" spans="1:11" ht="23.1" customHeight="1" x14ac:dyDescent="0.15">
      <c r="A29" s="9" t="s">
        <v>22</v>
      </c>
      <c r="B29" s="15">
        <v>92000</v>
      </c>
      <c r="C29" s="11">
        <v>7529.56</v>
      </c>
      <c r="D29" s="11">
        <v>53098.439999999995</v>
      </c>
      <c r="E29" s="12">
        <f t="shared" si="4"/>
        <v>57.715695652173906</v>
      </c>
      <c r="F29" s="16">
        <v>35294.99</v>
      </c>
      <c r="G29" s="10">
        <f t="shared" si="5"/>
        <v>17803.449999999997</v>
      </c>
      <c r="H29" s="13">
        <f t="shared" si="1"/>
        <v>50.441861578654645</v>
      </c>
    </row>
    <row r="30" spans="1:11" ht="23.1" customHeight="1" x14ac:dyDescent="0.15">
      <c r="A30" s="9" t="s">
        <v>34</v>
      </c>
      <c r="B30" s="15">
        <v>59400</v>
      </c>
      <c r="C30" s="11">
        <v>5151</v>
      </c>
      <c r="D30" s="11">
        <v>28503.54</v>
      </c>
      <c r="E30" s="12">
        <f t="shared" si="4"/>
        <v>47.985757575757575</v>
      </c>
      <c r="F30" s="16">
        <v>23666.18</v>
      </c>
      <c r="G30" s="10">
        <f t="shared" si="5"/>
        <v>4837.3600000000006</v>
      </c>
      <c r="H30" s="13">
        <f t="shared" si="1"/>
        <v>20.439969610642699</v>
      </c>
      <c r="J30" s="17"/>
      <c r="K30" s="17"/>
    </row>
    <row r="31" spans="1:11" ht="23.1" customHeight="1" x14ac:dyDescent="0.15">
      <c r="A31" s="9" t="s">
        <v>24</v>
      </c>
      <c r="B31" s="15">
        <v>99300</v>
      </c>
      <c r="C31" s="11">
        <v>938.02</v>
      </c>
      <c r="D31" s="11">
        <v>54068.77</v>
      </c>
      <c r="E31" s="12">
        <f t="shared" si="4"/>
        <v>54.449919436052362</v>
      </c>
      <c r="F31" s="16">
        <v>58274.559999999998</v>
      </c>
      <c r="G31" s="10">
        <f t="shared" si="5"/>
        <v>-4205.7900000000009</v>
      </c>
      <c r="H31" s="13">
        <f t="shared" si="1"/>
        <v>-7.2171973499242235</v>
      </c>
    </row>
    <row r="32" spans="1:11" ht="23.1" customHeight="1" x14ac:dyDescent="0.15">
      <c r="A32" s="9" t="s">
        <v>35</v>
      </c>
      <c r="B32" s="15">
        <v>34300</v>
      </c>
      <c r="C32" s="11">
        <v>1932.75</v>
      </c>
      <c r="D32" s="11">
        <v>17987.55</v>
      </c>
      <c r="E32" s="12">
        <f t="shared" si="4"/>
        <v>52.441836734693879</v>
      </c>
      <c r="F32" s="16">
        <v>13343.68</v>
      </c>
      <c r="G32" s="10">
        <f t="shared" si="5"/>
        <v>4643.869999999999</v>
      </c>
      <c r="H32" s="13">
        <f t="shared" si="1"/>
        <v>34.802018633540364</v>
      </c>
    </row>
    <row r="33" spans="1:11" ht="23.1" customHeight="1" x14ac:dyDescent="0.15">
      <c r="A33" s="9" t="s">
        <v>36</v>
      </c>
      <c r="B33" s="15">
        <v>12760</v>
      </c>
      <c r="C33" s="11">
        <v>124.57</v>
      </c>
      <c r="D33" s="11">
        <v>4329.9399999999996</v>
      </c>
      <c r="E33" s="12">
        <f t="shared" si="4"/>
        <v>33.933699059561121</v>
      </c>
      <c r="F33" s="16">
        <v>7775.71</v>
      </c>
      <c r="G33" s="10">
        <f t="shared" si="5"/>
        <v>-3445.7700000000004</v>
      </c>
      <c r="H33" s="13">
        <f t="shared" si="1"/>
        <v>-44.314538479444323</v>
      </c>
    </row>
    <row r="34" spans="1:11" ht="23.1" customHeight="1" x14ac:dyDescent="0.15">
      <c r="A34" s="9" t="s">
        <v>37</v>
      </c>
      <c r="B34" s="15">
        <v>483390</v>
      </c>
      <c r="C34" s="11">
        <v>163595.54</v>
      </c>
      <c r="D34" s="11">
        <v>343114.41000000003</v>
      </c>
      <c r="E34" s="12">
        <f t="shared" si="4"/>
        <v>70.980866381182906</v>
      </c>
      <c r="F34" s="16">
        <v>378240.11</v>
      </c>
      <c r="G34" s="10">
        <f t="shared" si="5"/>
        <v>-35125.699999999953</v>
      </c>
      <c r="H34" s="13">
        <f t="shared" si="1"/>
        <v>-9.2866142620358154</v>
      </c>
      <c r="K34" s="17"/>
    </row>
    <row r="35" spans="1:11" ht="23.1" customHeight="1" x14ac:dyDescent="0.15">
      <c r="A35" s="9" t="s">
        <v>38</v>
      </c>
      <c r="B35" s="15">
        <v>9925</v>
      </c>
      <c r="C35" s="11"/>
      <c r="D35" s="11">
        <v>0</v>
      </c>
      <c r="E35" s="12">
        <f t="shared" si="4"/>
        <v>0</v>
      </c>
      <c r="F35" s="16">
        <v>0</v>
      </c>
      <c r="G35" s="10">
        <f t="shared" si="5"/>
        <v>0</v>
      </c>
      <c r="H35" s="13"/>
    </row>
    <row r="36" spans="1:11" ht="23.1" customHeight="1" x14ac:dyDescent="0.15">
      <c r="A36" s="9" t="s">
        <v>39</v>
      </c>
      <c r="B36" s="15">
        <v>2200</v>
      </c>
      <c r="C36" s="11">
        <v>140.46</v>
      </c>
      <c r="D36" s="11">
        <v>334.11</v>
      </c>
      <c r="E36" s="12">
        <f t="shared" si="4"/>
        <v>15.186818181818182</v>
      </c>
      <c r="F36" s="16">
        <v>624.01</v>
      </c>
      <c r="G36" s="10">
        <f t="shared" si="5"/>
        <v>-289.89999999999998</v>
      </c>
      <c r="H36" s="13">
        <f t="shared" si="1"/>
        <v>-46.457588820691974</v>
      </c>
    </row>
    <row r="37" spans="1:11" ht="23.1" customHeight="1" x14ac:dyDescent="0.15">
      <c r="A37" s="9" t="s">
        <v>40</v>
      </c>
      <c r="B37" s="15">
        <v>194650</v>
      </c>
      <c r="C37" s="10">
        <v>15535.71</v>
      </c>
      <c r="D37" s="11">
        <v>103877.27</v>
      </c>
      <c r="E37" s="12">
        <f t="shared" si="4"/>
        <v>53.366180323657851</v>
      </c>
      <c r="F37" s="16">
        <v>67953.930000000008</v>
      </c>
      <c r="G37" s="10">
        <f t="shared" si="5"/>
        <v>35923.339999999997</v>
      </c>
      <c r="H37" s="13">
        <f t="shared" si="1"/>
        <v>52.864256710391864</v>
      </c>
    </row>
    <row r="38" spans="1:11" ht="23.1" customHeight="1" x14ac:dyDescent="0.15">
      <c r="A38" s="9" t="s">
        <v>41</v>
      </c>
      <c r="B38" s="15">
        <v>130</v>
      </c>
      <c r="C38" s="10"/>
      <c r="D38" s="11">
        <v>47.37</v>
      </c>
      <c r="E38" s="12">
        <f t="shared" si="4"/>
        <v>36.438461538461539</v>
      </c>
      <c r="F38" s="16">
        <v>53.910000000000004</v>
      </c>
      <c r="G38" s="10">
        <f t="shared" si="5"/>
        <v>-6.5400000000000063</v>
      </c>
      <c r="H38" s="13">
        <f t="shared" si="1"/>
        <v>-12.13132999443518</v>
      </c>
    </row>
    <row r="39" spans="1:11" ht="23.1" customHeight="1" x14ac:dyDescent="0.15">
      <c r="A39" s="9" t="s">
        <v>42</v>
      </c>
      <c r="B39" s="15">
        <v>-255</v>
      </c>
      <c r="C39" s="10"/>
      <c r="D39" s="11">
        <v>-22.2</v>
      </c>
      <c r="E39" s="12">
        <f t="shared" si="4"/>
        <v>8.7058823529411757</v>
      </c>
      <c r="F39" s="16">
        <v>0</v>
      </c>
      <c r="G39" s="10">
        <f t="shared" si="5"/>
        <v>-22.2</v>
      </c>
      <c r="H39" s="13"/>
    </row>
    <row r="40" spans="1:11" ht="23.1" customHeight="1" x14ac:dyDescent="0.15">
      <c r="A40" s="9" t="s">
        <v>43</v>
      </c>
      <c r="B40" s="15">
        <v>439500</v>
      </c>
      <c r="C40" s="10">
        <v>47801.07</v>
      </c>
      <c r="D40" s="11">
        <v>329453.86</v>
      </c>
      <c r="E40" s="12">
        <f t="shared" si="4"/>
        <v>74.961060295790674</v>
      </c>
      <c r="F40" s="16">
        <v>195180.62</v>
      </c>
      <c r="G40" s="10">
        <f t="shared" si="5"/>
        <v>134273.24</v>
      </c>
      <c r="H40" s="13">
        <f t="shared" si="1"/>
        <v>68.794350586651476</v>
      </c>
    </row>
    <row r="41" spans="1:11" ht="18.75" x14ac:dyDescent="0.15">
      <c r="D41" s="18"/>
    </row>
    <row r="42" spans="1:11" ht="14.25" x14ac:dyDescent="0.15"/>
    <row r="43" spans="1:11" ht="14.25" customHeight="1" x14ac:dyDescent="0.15"/>
    <row r="44" spans="1:11" ht="14.25" customHeight="1" x14ac:dyDescent="0.15"/>
    <row r="45" spans="1:11" ht="14.25" customHeight="1" x14ac:dyDescent="0.15"/>
    <row r="46" spans="1:11" ht="14.25" customHeight="1" x14ac:dyDescent="0.15"/>
    <row r="47" spans="1:11" ht="14.25" customHeight="1" x14ac:dyDescent="0.15"/>
    <row r="48" spans="1:11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</sheetData>
  <mergeCells count="8">
    <mergeCell ref="A1:H1"/>
    <mergeCell ref="A2:B2"/>
    <mergeCell ref="G2:H2"/>
    <mergeCell ref="A3:A4"/>
    <mergeCell ref="B3:B4"/>
    <mergeCell ref="C3:E3"/>
    <mergeCell ref="F3:F4"/>
    <mergeCell ref="G3:H3"/>
  </mergeCells>
  <phoneticPr fontId="3" type="noConversion"/>
  <printOptions horizontalCentered="1"/>
  <pageMargins left="0.39305555555555599" right="0.39305555555555599" top="0.59027777777777801" bottom="0.39305555555555599" header="0" footer="0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showZeros="0" tabSelected="1" topLeftCell="A4" workbookViewId="0">
      <selection activeCell="O21" sqref="O21"/>
    </sheetView>
  </sheetViews>
  <sheetFormatPr defaultColWidth="9" defaultRowHeight="14.25" customHeight="1" zeroHeight="1" x14ac:dyDescent="0.15"/>
  <cols>
    <col min="1" max="1" width="29.375" style="3" customWidth="1"/>
    <col min="2" max="2" width="12.75" style="34" customWidth="1"/>
    <col min="3" max="3" width="10.5" style="3" customWidth="1"/>
    <col min="4" max="4" width="11.625" style="3" customWidth="1"/>
    <col min="5" max="5" width="9.125" style="3" customWidth="1"/>
    <col min="6" max="6" width="12" style="35" customWidth="1"/>
    <col min="7" max="7" width="11.625" style="3" customWidth="1"/>
    <col min="8" max="8" width="8.25" style="3" customWidth="1"/>
    <col min="9" max="16384" width="9" style="3"/>
  </cols>
  <sheetData>
    <row r="1" spans="1:8" s="19" customFormat="1" ht="28.5" customHeight="1" x14ac:dyDescent="0.3">
      <c r="A1" s="53" t="s">
        <v>44</v>
      </c>
      <c r="B1" s="53"/>
      <c r="C1" s="53"/>
      <c r="D1" s="53"/>
      <c r="E1" s="53"/>
      <c r="F1" s="53"/>
      <c r="G1" s="53"/>
      <c r="H1" s="53"/>
    </row>
    <row r="2" spans="1:8" ht="24" customHeight="1" x14ac:dyDescent="0.3">
      <c r="A2" s="54" t="s">
        <v>1</v>
      </c>
      <c r="B2" s="54"/>
      <c r="C2" s="20"/>
      <c r="D2" s="20"/>
      <c r="E2" s="20"/>
      <c r="F2" s="21"/>
      <c r="G2" s="55" t="s">
        <v>2</v>
      </c>
      <c r="H2" s="55"/>
    </row>
    <row r="3" spans="1:8" ht="22.5" customHeight="1" x14ac:dyDescent="0.15">
      <c r="A3" s="56" t="s">
        <v>45</v>
      </c>
      <c r="B3" s="57" t="s">
        <v>4</v>
      </c>
      <c r="C3" s="56" t="s">
        <v>46</v>
      </c>
      <c r="D3" s="56"/>
      <c r="E3" s="56"/>
      <c r="F3" s="58" t="s">
        <v>47</v>
      </c>
      <c r="G3" s="56" t="s">
        <v>7</v>
      </c>
      <c r="H3" s="56"/>
    </row>
    <row r="4" spans="1:8" ht="18" x14ac:dyDescent="0.15">
      <c r="A4" s="56"/>
      <c r="B4" s="57"/>
      <c r="C4" s="22" t="s">
        <v>8</v>
      </c>
      <c r="D4" s="22" t="s">
        <v>9</v>
      </c>
      <c r="E4" s="22" t="s">
        <v>10</v>
      </c>
      <c r="F4" s="58"/>
      <c r="G4" s="22" t="s">
        <v>11</v>
      </c>
      <c r="H4" s="22" t="s">
        <v>12</v>
      </c>
    </row>
    <row r="5" spans="1:8" s="27" customFormat="1" ht="23.1" customHeight="1" x14ac:dyDescent="0.15">
      <c r="A5" s="23" t="s">
        <v>48</v>
      </c>
      <c r="B5" s="24">
        <f t="shared" ref="B5:F5" si="0">SUM(B6:B25)</f>
        <v>3448575</v>
      </c>
      <c r="C5" s="24">
        <f t="shared" si="0"/>
        <v>257304.58999999994</v>
      </c>
      <c r="D5" s="24">
        <f t="shared" si="0"/>
        <v>1352551.02</v>
      </c>
      <c r="E5" s="25">
        <f t="shared" ref="E5:E25" si="1">D5/B5*100</f>
        <v>39.220577194928339</v>
      </c>
      <c r="F5" s="26">
        <f t="shared" si="0"/>
        <v>1059998.7699999998</v>
      </c>
      <c r="G5" s="24">
        <f t="shared" ref="G5:G25" si="2">D5-F5</f>
        <v>292552.25000000023</v>
      </c>
      <c r="H5" s="25">
        <f t="shared" ref="H5:H25" si="3">G5/F5*100</f>
        <v>27.599300893528422</v>
      </c>
    </row>
    <row r="6" spans="1:8" s="27" customFormat="1" ht="23.1" customHeight="1" x14ac:dyDescent="0.15">
      <c r="A6" s="28" t="s">
        <v>49</v>
      </c>
      <c r="B6" s="29">
        <v>274114</v>
      </c>
      <c r="C6" s="29">
        <v>20939.62</v>
      </c>
      <c r="D6" s="29">
        <v>102258.61</v>
      </c>
      <c r="E6" s="30">
        <f t="shared" si="1"/>
        <v>37.305139467520817</v>
      </c>
      <c r="F6" s="31">
        <v>79405.679999999993</v>
      </c>
      <c r="G6" s="29">
        <f t="shared" si="2"/>
        <v>22852.930000000008</v>
      </c>
      <c r="H6" s="30">
        <f t="shared" si="3"/>
        <v>28.779968888875469</v>
      </c>
    </row>
    <row r="7" spans="1:8" ht="23.1" customHeight="1" x14ac:dyDescent="0.15">
      <c r="A7" s="32" t="s">
        <v>50</v>
      </c>
      <c r="B7" s="29">
        <v>3810</v>
      </c>
      <c r="C7" s="29">
        <v>169.2</v>
      </c>
      <c r="D7" s="29">
        <v>1032.1099999999999</v>
      </c>
      <c r="E7" s="30">
        <f t="shared" si="1"/>
        <v>27.089501312335955</v>
      </c>
      <c r="F7" s="33">
        <v>1267.6600000000001</v>
      </c>
      <c r="G7" s="29">
        <f t="shared" si="2"/>
        <v>-235.55000000000018</v>
      </c>
      <c r="H7" s="30">
        <f t="shared" si="3"/>
        <v>-18.581480838710711</v>
      </c>
    </row>
    <row r="8" spans="1:8" ht="23.1" customHeight="1" x14ac:dyDescent="0.15">
      <c r="A8" s="32" t="s">
        <v>51</v>
      </c>
      <c r="B8" s="29">
        <v>153772</v>
      </c>
      <c r="C8" s="29">
        <v>9378.0300000000007</v>
      </c>
      <c r="D8" s="29">
        <v>47257.539999999994</v>
      </c>
      <c r="E8" s="30">
        <f t="shared" si="1"/>
        <v>30.732213927112866</v>
      </c>
      <c r="F8" s="33">
        <v>42353.32</v>
      </c>
      <c r="G8" s="29">
        <f t="shared" si="2"/>
        <v>4904.2199999999939</v>
      </c>
      <c r="H8" s="30">
        <f t="shared" si="3"/>
        <v>11.579304762885162</v>
      </c>
    </row>
    <row r="9" spans="1:8" ht="23.1" customHeight="1" x14ac:dyDescent="0.15">
      <c r="A9" s="32" t="s">
        <v>52</v>
      </c>
      <c r="B9" s="29">
        <v>433931</v>
      </c>
      <c r="C9" s="29">
        <v>30360.55</v>
      </c>
      <c r="D9" s="29">
        <v>166150.5</v>
      </c>
      <c r="E9" s="30">
        <f t="shared" si="1"/>
        <v>38.289612864718123</v>
      </c>
      <c r="F9" s="33">
        <v>132897.29999999999</v>
      </c>
      <c r="G9" s="29">
        <f t="shared" si="2"/>
        <v>33253.200000000012</v>
      </c>
      <c r="H9" s="30">
        <f t="shared" si="3"/>
        <v>25.021727303714986</v>
      </c>
    </row>
    <row r="10" spans="1:8" ht="23.1" customHeight="1" x14ac:dyDescent="0.15">
      <c r="A10" s="32" t="s">
        <v>53</v>
      </c>
      <c r="B10" s="29">
        <v>65829</v>
      </c>
      <c r="C10" s="29">
        <v>3545.92</v>
      </c>
      <c r="D10" s="29">
        <v>21083.699999999997</v>
      </c>
      <c r="E10" s="30">
        <f t="shared" si="1"/>
        <v>32.027981588661532</v>
      </c>
      <c r="F10" s="33">
        <v>21323.72</v>
      </c>
      <c r="G10" s="29">
        <f t="shared" si="2"/>
        <v>-240.02000000000407</v>
      </c>
      <c r="H10" s="30">
        <f t="shared" si="3"/>
        <v>-1.1256009739389001</v>
      </c>
    </row>
    <row r="11" spans="1:8" ht="23.1" customHeight="1" x14ac:dyDescent="0.15">
      <c r="A11" s="32" t="s">
        <v>54</v>
      </c>
      <c r="B11" s="29">
        <v>77549</v>
      </c>
      <c r="C11" s="29">
        <v>1200.01</v>
      </c>
      <c r="D11" s="29">
        <v>16688.68</v>
      </c>
      <c r="E11" s="30">
        <f t="shared" si="1"/>
        <v>21.520174341384156</v>
      </c>
      <c r="F11" s="33">
        <v>16013</v>
      </c>
      <c r="G11" s="29">
        <f t="shared" si="2"/>
        <v>675.68000000000029</v>
      </c>
      <c r="H11" s="30">
        <f t="shared" si="3"/>
        <v>4.2195715980765645</v>
      </c>
    </row>
    <row r="12" spans="1:8" ht="23.1" customHeight="1" x14ac:dyDescent="0.15">
      <c r="A12" s="32" t="s">
        <v>55</v>
      </c>
      <c r="B12" s="29">
        <v>390694</v>
      </c>
      <c r="C12" s="29">
        <v>31630.639999999999</v>
      </c>
      <c r="D12" s="29">
        <v>157475.28999999998</v>
      </c>
      <c r="E12" s="30">
        <f t="shared" si="1"/>
        <v>40.306554490214843</v>
      </c>
      <c r="F12" s="33">
        <v>156577.07</v>
      </c>
      <c r="G12" s="29">
        <f t="shared" si="2"/>
        <v>898.21999999997206</v>
      </c>
      <c r="H12" s="30">
        <f t="shared" si="3"/>
        <v>0.57365998737872159</v>
      </c>
    </row>
    <row r="13" spans="1:8" ht="23.1" customHeight="1" x14ac:dyDescent="0.15">
      <c r="A13" s="32" t="s">
        <v>56</v>
      </c>
      <c r="B13" s="29">
        <v>226036</v>
      </c>
      <c r="C13" s="29">
        <v>17844.89</v>
      </c>
      <c r="D13" s="29">
        <v>95197.440000000002</v>
      </c>
      <c r="E13" s="30">
        <f t="shared" si="1"/>
        <v>42.116052310251469</v>
      </c>
      <c r="F13" s="33">
        <v>73727.149999999994</v>
      </c>
      <c r="G13" s="29">
        <f t="shared" si="2"/>
        <v>21470.290000000008</v>
      </c>
      <c r="H13" s="30">
        <f t="shared" si="3"/>
        <v>29.121280288197781</v>
      </c>
    </row>
    <row r="14" spans="1:8" ht="23.1" customHeight="1" x14ac:dyDescent="0.15">
      <c r="A14" s="32" t="s">
        <v>57</v>
      </c>
      <c r="B14" s="29">
        <v>59887</v>
      </c>
      <c r="C14" s="29">
        <v>518.24</v>
      </c>
      <c r="D14" s="29">
        <v>3724.54</v>
      </c>
      <c r="E14" s="30">
        <f t="shared" si="1"/>
        <v>6.2192796433282682</v>
      </c>
      <c r="F14" s="33">
        <v>15291.32</v>
      </c>
      <c r="G14" s="29">
        <f t="shared" si="2"/>
        <v>-11566.779999999999</v>
      </c>
      <c r="H14" s="30">
        <f t="shared" si="3"/>
        <v>-75.642782964453019</v>
      </c>
    </row>
    <row r="15" spans="1:8" ht="23.1" customHeight="1" x14ac:dyDescent="0.15">
      <c r="A15" s="32" t="s">
        <v>58</v>
      </c>
      <c r="B15" s="29">
        <v>534571</v>
      </c>
      <c r="C15" s="29">
        <v>53743.96</v>
      </c>
      <c r="D15" s="29">
        <v>272632.37</v>
      </c>
      <c r="E15" s="30">
        <f t="shared" si="1"/>
        <v>51.000216996432655</v>
      </c>
      <c r="F15" s="33">
        <v>189953.72</v>
      </c>
      <c r="G15" s="29">
        <f t="shared" si="2"/>
        <v>82678.649999999994</v>
      </c>
      <c r="H15" s="30">
        <f t="shared" si="3"/>
        <v>43.525680886902343</v>
      </c>
    </row>
    <row r="16" spans="1:8" ht="23.1" customHeight="1" x14ac:dyDescent="0.15">
      <c r="A16" s="32" t="s">
        <v>59</v>
      </c>
      <c r="B16" s="29">
        <v>321388</v>
      </c>
      <c r="C16" s="29">
        <v>13363.24</v>
      </c>
      <c r="D16" s="29">
        <v>83076.73000000001</v>
      </c>
      <c r="E16" s="30">
        <f t="shared" si="1"/>
        <v>25.849356541003399</v>
      </c>
      <c r="F16" s="33">
        <v>76974.679999999993</v>
      </c>
      <c r="G16" s="29">
        <f t="shared" si="2"/>
        <v>6102.0500000000175</v>
      </c>
      <c r="H16" s="30">
        <f t="shared" si="3"/>
        <v>7.927347018526115</v>
      </c>
    </row>
    <row r="17" spans="1:8" ht="23.1" customHeight="1" x14ac:dyDescent="0.15">
      <c r="A17" s="32" t="s">
        <v>60</v>
      </c>
      <c r="B17" s="29">
        <v>190529</v>
      </c>
      <c r="C17" s="29">
        <v>3898.06</v>
      </c>
      <c r="D17" s="29">
        <v>66384.099999999991</v>
      </c>
      <c r="E17" s="30">
        <f t="shared" si="1"/>
        <v>34.841992557563408</v>
      </c>
      <c r="F17" s="33">
        <v>49290.87000000001</v>
      </c>
      <c r="G17" s="29">
        <f t="shared" si="2"/>
        <v>17093.229999999981</v>
      </c>
      <c r="H17" s="30">
        <f t="shared" si="3"/>
        <v>34.678288291523316</v>
      </c>
    </row>
    <row r="18" spans="1:8" ht="23.1" customHeight="1" x14ac:dyDescent="0.15">
      <c r="A18" s="32" t="s">
        <v>61</v>
      </c>
      <c r="B18" s="29">
        <v>283909</v>
      </c>
      <c r="C18" s="29">
        <v>27563.9</v>
      </c>
      <c r="D18" s="29">
        <v>192983.94999999998</v>
      </c>
      <c r="E18" s="30">
        <f t="shared" si="1"/>
        <v>67.973875431916568</v>
      </c>
      <c r="F18" s="33">
        <v>129165.27</v>
      </c>
      <c r="G18" s="29">
        <f t="shared" si="2"/>
        <v>63818.679999999978</v>
      </c>
      <c r="H18" s="30">
        <f t="shared" si="3"/>
        <v>49.408544572391619</v>
      </c>
    </row>
    <row r="19" spans="1:8" ht="23.1" customHeight="1" x14ac:dyDescent="0.15">
      <c r="A19" s="32" t="s">
        <v>62</v>
      </c>
      <c r="B19" s="29">
        <v>10288</v>
      </c>
      <c r="C19" s="29">
        <v>103.5</v>
      </c>
      <c r="D19" s="29">
        <v>1810.1799999999998</v>
      </c>
      <c r="E19" s="30">
        <f t="shared" si="1"/>
        <v>17.595062208398133</v>
      </c>
      <c r="F19" s="33">
        <v>3783.62</v>
      </c>
      <c r="G19" s="29">
        <f t="shared" si="2"/>
        <v>-1973.44</v>
      </c>
      <c r="H19" s="30">
        <f t="shared" si="3"/>
        <v>-52.157457672810693</v>
      </c>
    </row>
    <row r="20" spans="1:8" ht="23.1" customHeight="1" x14ac:dyDescent="0.15">
      <c r="A20" s="32" t="s">
        <v>63</v>
      </c>
      <c r="B20" s="29">
        <v>7930</v>
      </c>
      <c r="C20" s="29">
        <v>504.77</v>
      </c>
      <c r="D20" s="29">
        <v>4189.08</v>
      </c>
      <c r="E20" s="30">
        <f t="shared" si="1"/>
        <v>52.825725094577557</v>
      </c>
      <c r="F20" s="33">
        <v>3062.24</v>
      </c>
      <c r="G20" s="29">
        <f t="shared" si="2"/>
        <v>1126.8400000000001</v>
      </c>
      <c r="H20" s="30">
        <f t="shared" si="3"/>
        <v>36.797899576780402</v>
      </c>
    </row>
    <row r="21" spans="1:8" ht="23.1" customHeight="1" x14ac:dyDescent="0.15">
      <c r="A21" s="32" t="s">
        <v>64</v>
      </c>
      <c r="B21" s="29">
        <v>189823</v>
      </c>
      <c r="C21" s="29">
        <v>37377.46</v>
      </c>
      <c r="D21" s="29">
        <v>101497.36</v>
      </c>
      <c r="E21" s="30">
        <f t="shared" si="1"/>
        <v>53.469474194381085</v>
      </c>
      <c r="F21" s="33">
        <v>49102.97</v>
      </c>
      <c r="G21" s="29">
        <f t="shared" si="2"/>
        <v>52394.39</v>
      </c>
      <c r="H21" s="30">
        <f t="shared" si="3"/>
        <v>106.70309759267107</v>
      </c>
    </row>
    <row r="22" spans="1:8" ht="23.1" customHeight="1" x14ac:dyDescent="0.15">
      <c r="A22" s="32" t="s">
        <v>65</v>
      </c>
      <c r="B22" s="29">
        <v>6071</v>
      </c>
      <c r="C22" s="29">
        <v>2929.9</v>
      </c>
      <c r="D22" s="29">
        <v>3011.21</v>
      </c>
      <c r="E22" s="30">
        <f t="shared" si="1"/>
        <v>49.599901169494323</v>
      </c>
      <c r="F22" s="33">
        <v>3678.49</v>
      </c>
      <c r="G22" s="29">
        <f t="shared" si="2"/>
        <v>-667.27999999999975</v>
      </c>
      <c r="H22" s="30">
        <f t="shared" si="3"/>
        <v>-18.140052032219735</v>
      </c>
    </row>
    <row r="23" spans="1:8" ht="23.1" customHeight="1" x14ac:dyDescent="0.15">
      <c r="A23" s="28" t="s">
        <v>66</v>
      </c>
      <c r="B23" s="29">
        <v>23171</v>
      </c>
      <c r="C23" s="29">
        <v>2195.8000000000002</v>
      </c>
      <c r="D23" s="29">
        <v>9018.0600000000013</v>
      </c>
      <c r="E23" s="30">
        <f t="shared" si="1"/>
        <v>38.919597773078422</v>
      </c>
      <c r="F23" s="33">
        <v>6657.83</v>
      </c>
      <c r="G23" s="29">
        <f t="shared" si="2"/>
        <v>2360.2300000000014</v>
      </c>
      <c r="H23" s="30">
        <f t="shared" si="3"/>
        <v>35.450439557633665</v>
      </c>
    </row>
    <row r="24" spans="1:8" ht="23.1" customHeight="1" x14ac:dyDescent="0.15">
      <c r="A24" s="32" t="s">
        <v>67</v>
      </c>
      <c r="B24" s="29">
        <v>171378</v>
      </c>
      <c r="C24" s="29">
        <v>36.9</v>
      </c>
      <c r="D24" s="29">
        <v>1320.38</v>
      </c>
      <c r="E24" s="30">
        <f t="shared" si="1"/>
        <v>0.77044894910665318</v>
      </c>
      <c r="F24" s="33">
        <v>5518.17</v>
      </c>
      <c r="G24" s="29">
        <f t="shared" si="2"/>
        <v>-4197.79</v>
      </c>
      <c r="H24" s="30">
        <f t="shared" si="3"/>
        <v>-76.072139857960153</v>
      </c>
    </row>
    <row r="25" spans="1:8" ht="23.1" customHeight="1" x14ac:dyDescent="0.15">
      <c r="A25" s="32" t="s">
        <v>68</v>
      </c>
      <c r="B25" s="29">
        <v>23895</v>
      </c>
      <c r="C25" s="29"/>
      <c r="D25" s="29">
        <v>5759.19</v>
      </c>
      <c r="E25" s="30">
        <f t="shared" si="1"/>
        <v>24.102071563088511</v>
      </c>
      <c r="F25" s="33">
        <v>3954.69</v>
      </c>
      <c r="G25" s="29">
        <f t="shared" si="2"/>
        <v>1804.4999999999995</v>
      </c>
      <c r="H25" s="30">
        <f t="shared" si="3"/>
        <v>45.629366650736202</v>
      </c>
    </row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</sheetData>
  <mergeCells count="8">
    <mergeCell ref="A1:H1"/>
    <mergeCell ref="A2:B2"/>
    <mergeCell ref="G2:H2"/>
    <mergeCell ref="A3:A4"/>
    <mergeCell ref="B3:B4"/>
    <mergeCell ref="C3:E3"/>
    <mergeCell ref="F3:F4"/>
    <mergeCell ref="G3:H3"/>
  </mergeCells>
  <phoneticPr fontId="3" type="noConversion"/>
  <printOptions horizontalCentered="1"/>
  <pageMargins left="0.39305555555555599" right="0.39305555555555599" top="0.39305555555555599" bottom="0.39305555555555599" header="0.39305555555555599" footer="0.43263888888888902"/>
  <pageSetup paperSize="9"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showZeros="0" workbookViewId="0">
      <selection activeCell="K13" sqref="K13"/>
    </sheetView>
  </sheetViews>
  <sheetFormatPr defaultColWidth="9" defaultRowHeight="14.25" customHeight="1" zeroHeight="1" x14ac:dyDescent="0.15"/>
  <cols>
    <col min="1" max="1" width="30.5" customWidth="1"/>
    <col min="2" max="2" width="12.375" customWidth="1"/>
    <col min="3" max="3" width="11.625" customWidth="1"/>
    <col min="4" max="4" width="12.125" customWidth="1"/>
    <col min="5" max="5" width="11.5" customWidth="1"/>
    <col min="6" max="6" width="12.375" customWidth="1"/>
    <col min="7" max="7" width="13.5" customWidth="1"/>
    <col min="8" max="8" width="9" customWidth="1"/>
  </cols>
  <sheetData>
    <row r="1" spans="1:8" s="1" customFormat="1" ht="31.5" customHeight="1" x14ac:dyDescent="0.25">
      <c r="A1" s="59" t="s">
        <v>69</v>
      </c>
      <c r="B1" s="59"/>
      <c r="C1" s="59"/>
      <c r="D1" s="59"/>
      <c r="E1" s="59"/>
      <c r="F1" s="59"/>
      <c r="G1" s="59"/>
      <c r="H1" s="59"/>
    </row>
    <row r="2" spans="1:8" ht="32.25" customHeight="1" x14ac:dyDescent="0.3">
      <c r="A2" s="36" t="s">
        <v>1</v>
      </c>
      <c r="B2" s="37"/>
      <c r="C2" s="20"/>
      <c r="D2" s="20"/>
      <c r="E2" s="20"/>
      <c r="F2" s="20"/>
      <c r="G2" s="55" t="s">
        <v>2</v>
      </c>
      <c r="H2" s="55"/>
    </row>
    <row r="3" spans="1:8" ht="30" customHeight="1" x14ac:dyDescent="0.15">
      <c r="A3" s="56" t="s">
        <v>70</v>
      </c>
      <c r="B3" s="60" t="s">
        <v>4</v>
      </c>
      <c r="C3" s="62" t="s">
        <v>71</v>
      </c>
      <c r="D3" s="63"/>
      <c r="E3" s="64"/>
      <c r="F3" s="56" t="s">
        <v>72</v>
      </c>
      <c r="G3" s="56" t="s">
        <v>7</v>
      </c>
      <c r="H3" s="56"/>
    </row>
    <row r="4" spans="1:8" ht="30" customHeight="1" x14ac:dyDescent="0.15">
      <c r="A4" s="56"/>
      <c r="B4" s="61"/>
      <c r="C4" s="22" t="s">
        <v>73</v>
      </c>
      <c r="D4" s="22" t="s">
        <v>74</v>
      </c>
      <c r="E4" s="22" t="s">
        <v>10</v>
      </c>
      <c r="F4" s="56"/>
      <c r="G4" s="22" t="s">
        <v>75</v>
      </c>
      <c r="H4" s="22" t="s">
        <v>12</v>
      </c>
    </row>
    <row r="5" spans="1:8" ht="35.1" customHeight="1" x14ac:dyDescent="0.15">
      <c r="A5" s="23" t="s">
        <v>76</v>
      </c>
      <c r="B5" s="24">
        <f>SUM(B6:B10)</f>
        <v>1458368</v>
      </c>
      <c r="C5" s="24">
        <f>SUM(C6:C10)</f>
        <v>9059.51</v>
      </c>
      <c r="D5" s="24">
        <f>SUM(D6:D10)</f>
        <v>535179.48</v>
      </c>
      <c r="E5" s="25">
        <f t="shared" ref="E5:E16" si="0">D5/B5*100</f>
        <v>36.697149142054677</v>
      </c>
      <c r="F5" s="24">
        <f>SUM(F6:F10)</f>
        <v>311457.30000000005</v>
      </c>
      <c r="G5" s="24">
        <f t="shared" ref="G5:G16" si="1">D5-F5</f>
        <v>223722.17999999993</v>
      </c>
      <c r="H5" s="38">
        <f t="shared" ref="H5:H10" si="2">G5/F5*100</f>
        <v>71.830771023828916</v>
      </c>
    </row>
    <row r="6" spans="1:8" ht="35.1" customHeight="1" x14ac:dyDescent="0.15">
      <c r="A6" s="32" t="s">
        <v>77</v>
      </c>
      <c r="B6" s="39">
        <v>1400000</v>
      </c>
      <c r="C6" s="40">
        <v>5603.3</v>
      </c>
      <c r="D6" s="41">
        <v>514106.88</v>
      </c>
      <c r="E6" s="30">
        <f t="shared" si="0"/>
        <v>36.721920000000004</v>
      </c>
      <c r="F6" s="33">
        <v>289962.39</v>
      </c>
      <c r="G6" s="40">
        <f t="shared" si="1"/>
        <v>224144.49</v>
      </c>
      <c r="H6" s="42">
        <f t="shared" si="2"/>
        <v>77.301228617959723</v>
      </c>
    </row>
    <row r="7" spans="1:8" ht="35.1" customHeight="1" x14ac:dyDescent="0.15">
      <c r="A7" s="32" t="s">
        <v>78</v>
      </c>
      <c r="B7" s="39">
        <v>22000</v>
      </c>
      <c r="C7" s="40">
        <v>2056.06</v>
      </c>
      <c r="D7" s="41">
        <v>9938.33</v>
      </c>
      <c r="E7" s="30">
        <f t="shared" si="0"/>
        <v>45.174227272727272</v>
      </c>
      <c r="F7" s="33">
        <v>11716.019999999999</v>
      </c>
      <c r="G7" s="40">
        <f t="shared" si="1"/>
        <v>-1777.6899999999987</v>
      </c>
      <c r="H7" s="42">
        <f t="shared" si="2"/>
        <v>-15.173156071771803</v>
      </c>
    </row>
    <row r="8" spans="1:8" ht="35.1" customHeight="1" x14ac:dyDescent="0.15">
      <c r="A8" s="32" t="s">
        <v>79</v>
      </c>
      <c r="B8" s="39">
        <v>32760</v>
      </c>
      <c r="C8" s="40">
        <v>1400.15</v>
      </c>
      <c r="D8" s="41">
        <v>11134.27</v>
      </c>
      <c r="E8" s="30">
        <f t="shared" si="0"/>
        <v>33.987393162393161</v>
      </c>
      <c r="F8" s="33">
        <v>10518.09</v>
      </c>
      <c r="G8" s="40">
        <f t="shared" si="1"/>
        <v>616.18000000000029</v>
      </c>
      <c r="H8" s="42">
        <f t="shared" si="2"/>
        <v>5.8582879591256614</v>
      </c>
    </row>
    <row r="9" spans="1:8" ht="35.1" customHeight="1" x14ac:dyDescent="0.15">
      <c r="A9" s="32" t="s">
        <v>80</v>
      </c>
      <c r="B9" s="39">
        <v>3608</v>
      </c>
      <c r="C9" s="40"/>
      <c r="D9" s="41"/>
      <c r="E9" s="30">
        <f t="shared" si="0"/>
        <v>0</v>
      </c>
      <c r="F9" s="33"/>
      <c r="G9" s="40">
        <f t="shared" si="1"/>
        <v>0</v>
      </c>
      <c r="H9" s="42"/>
    </row>
    <row r="10" spans="1:8" ht="35.1" customHeight="1" x14ac:dyDescent="0.15">
      <c r="A10" s="32" t="s">
        <v>81</v>
      </c>
      <c r="B10" s="39"/>
      <c r="C10" s="40"/>
      <c r="D10" s="41"/>
      <c r="E10" s="30"/>
      <c r="F10" s="33">
        <v>-739.2</v>
      </c>
      <c r="G10" s="40">
        <f t="shared" si="1"/>
        <v>739.2</v>
      </c>
      <c r="H10" s="42"/>
    </row>
    <row r="11" spans="1:8" ht="35.1" customHeight="1" x14ac:dyDescent="0.15">
      <c r="A11" s="23" t="s">
        <v>82</v>
      </c>
      <c r="B11" s="24">
        <f>SUM(B12:B16)</f>
        <v>1392973</v>
      </c>
      <c r="C11" s="24">
        <f>SUM(C12:C16)</f>
        <v>46642.18</v>
      </c>
      <c r="D11" s="24">
        <f>SUM(D12:D16)</f>
        <v>563475.53</v>
      </c>
      <c r="E11" s="25">
        <f t="shared" si="0"/>
        <v>40.451288718446087</v>
      </c>
      <c r="F11" s="24">
        <f>SUM(F12:F16)</f>
        <v>324501.70000000007</v>
      </c>
      <c r="G11" s="43">
        <f t="shared" si="1"/>
        <v>238973.82999999996</v>
      </c>
      <c r="H11" s="44">
        <f t="shared" ref="H11" si="3">G11/F11*100</f>
        <v>73.643321437144976</v>
      </c>
    </row>
    <row r="12" spans="1:8" ht="34.5" customHeight="1" x14ac:dyDescent="0.15">
      <c r="A12" s="32" t="s">
        <v>83</v>
      </c>
      <c r="B12" s="45">
        <v>1946</v>
      </c>
      <c r="C12" s="40"/>
      <c r="D12" s="41"/>
      <c r="E12" s="30">
        <f t="shared" si="0"/>
        <v>0</v>
      </c>
      <c r="F12" s="46"/>
      <c r="G12" s="47">
        <f t="shared" si="1"/>
        <v>0</v>
      </c>
      <c r="H12" s="48"/>
    </row>
    <row r="13" spans="1:8" ht="34.5" customHeight="1" x14ac:dyDescent="0.15">
      <c r="A13" s="32" t="s">
        <v>84</v>
      </c>
      <c r="B13" s="45">
        <v>1355711</v>
      </c>
      <c r="C13" s="40">
        <v>46473.63</v>
      </c>
      <c r="D13" s="41">
        <v>558426.16</v>
      </c>
      <c r="E13" s="30">
        <f t="shared" si="0"/>
        <v>41.19064903950769</v>
      </c>
      <c r="F13" s="46">
        <v>320702.31000000006</v>
      </c>
      <c r="G13" s="47">
        <f t="shared" si="1"/>
        <v>237723.84999999998</v>
      </c>
      <c r="H13" s="48">
        <f t="shared" ref="H12:H16" si="4">G13/F13*100</f>
        <v>74.126017364826566</v>
      </c>
    </row>
    <row r="14" spans="1:8" ht="34.5" customHeight="1" x14ac:dyDescent="0.15">
      <c r="A14" s="32" t="s">
        <v>85</v>
      </c>
      <c r="B14" s="45">
        <v>657</v>
      </c>
      <c r="C14" s="40"/>
      <c r="D14" s="41"/>
      <c r="E14" s="30">
        <f t="shared" si="0"/>
        <v>0</v>
      </c>
      <c r="F14" s="46"/>
      <c r="G14" s="47"/>
      <c r="H14" s="48"/>
    </row>
    <row r="15" spans="1:8" ht="34.5" customHeight="1" x14ac:dyDescent="0.15">
      <c r="A15" s="28" t="s">
        <v>86</v>
      </c>
      <c r="B15" s="45">
        <v>9384</v>
      </c>
      <c r="C15" s="40">
        <v>168.55</v>
      </c>
      <c r="D15" s="41">
        <v>587.74</v>
      </c>
      <c r="E15" s="30">
        <f t="shared" si="0"/>
        <v>6.2632139812446725</v>
      </c>
      <c r="F15" s="46">
        <v>1247.76</v>
      </c>
      <c r="G15" s="47">
        <f t="shared" si="1"/>
        <v>-660.02</v>
      </c>
      <c r="H15" s="48">
        <f t="shared" si="4"/>
        <v>-52.896390331473995</v>
      </c>
    </row>
    <row r="16" spans="1:8" ht="34.5" customHeight="1" x14ac:dyDescent="0.15">
      <c r="A16" s="28" t="s">
        <v>87</v>
      </c>
      <c r="B16" s="45">
        <v>25275</v>
      </c>
      <c r="C16" s="40"/>
      <c r="D16" s="41">
        <v>4461.63</v>
      </c>
      <c r="E16" s="30">
        <f t="shared" si="0"/>
        <v>17.652344213649851</v>
      </c>
      <c r="F16" s="46">
        <v>2551.63</v>
      </c>
      <c r="G16" s="47">
        <f t="shared" si="1"/>
        <v>1910</v>
      </c>
      <c r="H16" s="48">
        <f t="shared" si="4"/>
        <v>74.854112861190686</v>
      </c>
    </row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5" customHeight="1" x14ac:dyDescent="0.15"/>
    <row r="31" ht="14.25" customHeight="1" x14ac:dyDescent="0.15"/>
    <row r="32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</sheetData>
  <mergeCells count="7">
    <mergeCell ref="A1:H1"/>
    <mergeCell ref="G2:H2"/>
    <mergeCell ref="A3:A4"/>
    <mergeCell ref="B3:B4"/>
    <mergeCell ref="C3:E3"/>
    <mergeCell ref="F3:F4"/>
    <mergeCell ref="G3:H3"/>
  </mergeCells>
  <phoneticPr fontId="3" type="noConversion"/>
  <printOptions horizontalCentered="1"/>
  <pageMargins left="0.39305555555555599" right="0.39305555555555599" top="0.39305555555555599" bottom="0.98402777777777795" header="0.51180555555555596" footer="0.51180555555555596"/>
  <pageSetup paperSize="9" scale="7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收入表</vt:lpstr>
      <vt:lpstr>支出表</vt:lpstr>
      <vt:lpstr>基金预算收支表</vt:lpstr>
      <vt:lpstr>支出表!Print_Titles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杨莹莹</dc:creator>
  <cp:lastModifiedBy>杨莹莹</cp:lastModifiedBy>
  <dcterms:created xsi:type="dcterms:W3CDTF">2021-06-01T09:02:50Z</dcterms:created>
  <dcterms:modified xsi:type="dcterms:W3CDTF">2021-06-01T09:16:06Z</dcterms:modified>
</cp:coreProperties>
</file>